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olnib\Desktop\XXII Sesja RG z 27.01.2021\BUDŻET 2021\"/>
    </mc:Choice>
  </mc:AlternateContent>
  <xr:revisionPtr revIDLastSave="0" documentId="13_ncr:1_{554FE328-4150-44F1-8C96-809F8A0D4208}" xr6:coauthVersionLast="46" xr6:coauthVersionMax="46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81029"/>
</workbook>
</file>

<file path=xl/calcChain.xml><?xml version="1.0" encoding="utf-8"?>
<calcChain xmlns="http://schemas.openxmlformats.org/spreadsheetml/2006/main">
  <c r="G75" i="1" l="1"/>
  <c r="G77" i="1"/>
  <c r="G79" i="1"/>
  <c r="G82" i="1"/>
  <c r="G86" i="1"/>
  <c r="G81" i="1" l="1"/>
  <c r="F84" i="1"/>
  <c r="E84" i="1"/>
  <c r="G45" i="1"/>
  <c r="F11" i="1"/>
  <c r="E11" i="1"/>
  <c r="F18" i="1"/>
  <c r="F17" i="1" s="1"/>
  <c r="E18" i="1"/>
  <c r="E17" i="1" s="1"/>
  <c r="G18" i="1"/>
  <c r="G17" i="1" s="1"/>
  <c r="F82" i="1" l="1"/>
  <c r="E82" i="1"/>
  <c r="G70" i="1" l="1"/>
  <c r="F70" i="1"/>
  <c r="E70" i="1"/>
  <c r="F65" i="1"/>
  <c r="G65" i="1"/>
  <c r="E65" i="1"/>
  <c r="F86" i="1" l="1"/>
  <c r="F81" i="1" s="1"/>
  <c r="E86" i="1"/>
  <c r="E81" i="1"/>
  <c r="E73" i="1"/>
  <c r="F79" i="1"/>
  <c r="E79" i="1"/>
  <c r="F77" i="1"/>
  <c r="E77" i="1"/>
  <c r="F75" i="1"/>
  <c r="E75" i="1"/>
  <c r="F73" i="1"/>
  <c r="F68" i="1"/>
  <c r="G68" i="1"/>
  <c r="E68" i="1"/>
  <c r="F63" i="1"/>
  <c r="G63" i="1"/>
  <c r="E63" i="1"/>
  <c r="F61" i="1"/>
  <c r="G61" i="1"/>
  <c r="G60" i="1" s="1"/>
  <c r="G59" i="1" s="1"/>
  <c r="E61" i="1"/>
  <c r="F59" i="1"/>
  <c r="E59" i="1"/>
  <c r="F56" i="1"/>
  <c r="G56" i="1"/>
  <c r="E56" i="1"/>
  <c r="F54" i="1"/>
  <c r="G54" i="1"/>
  <c r="E54" i="1"/>
  <c r="F52" i="1"/>
  <c r="F51" i="1" s="1"/>
  <c r="G52" i="1"/>
  <c r="E52" i="1"/>
  <c r="F8" i="1"/>
  <c r="F7" i="1" s="1"/>
  <c r="G8" i="1"/>
  <c r="G7" i="1" s="1"/>
  <c r="F10" i="1"/>
  <c r="G11" i="1"/>
  <c r="G10" i="1" s="1"/>
  <c r="E10" i="1"/>
  <c r="F23" i="1"/>
  <c r="G23" i="1"/>
  <c r="F21" i="1"/>
  <c r="F20" i="1" s="1"/>
  <c r="G21" i="1"/>
  <c r="E23" i="1"/>
  <c r="E21" i="1"/>
  <c r="F26" i="1"/>
  <c r="F25" i="1" s="1"/>
  <c r="G26" i="1"/>
  <c r="G25" i="1" s="1"/>
  <c r="F29" i="1"/>
  <c r="F28" i="1" s="1"/>
  <c r="G29" i="1"/>
  <c r="G28" i="1" s="1"/>
  <c r="E29" i="1"/>
  <c r="E28" i="1" s="1"/>
  <c r="E26" i="1"/>
  <c r="E25" i="1" s="1"/>
  <c r="E8" i="1"/>
  <c r="E7" i="1" s="1"/>
  <c r="E51" i="1" l="1"/>
  <c r="G20" i="1"/>
  <c r="G51" i="1"/>
  <c r="E20" i="1"/>
  <c r="E58" i="1"/>
  <c r="F58" i="1"/>
  <c r="G58" i="1"/>
  <c r="F72" i="1"/>
  <c r="E72" i="1"/>
  <c r="F45" i="1" l="1"/>
  <c r="E45" i="1"/>
  <c r="G14" i="1" l="1"/>
  <c r="G13" i="1" s="1"/>
  <c r="F14" i="1" l="1"/>
  <c r="F13" i="1" s="1"/>
  <c r="E14" i="1"/>
  <c r="E13" i="1" s="1"/>
  <c r="F49" i="1" l="1"/>
  <c r="F37" i="1"/>
  <c r="G37" i="1"/>
  <c r="F32" i="1"/>
  <c r="G32" i="1"/>
  <c r="E32" i="1"/>
  <c r="E37" i="1"/>
  <c r="E49" i="1"/>
  <c r="G31" i="1" l="1"/>
  <c r="E31" i="1"/>
  <c r="E89" i="1" s="1"/>
  <c r="F31" i="1"/>
  <c r="F89" i="1" s="1"/>
  <c r="G73" i="1"/>
  <c r="G72" i="1"/>
  <c r="G89" i="1" s="1"/>
</calcChain>
</file>

<file path=xl/sharedStrings.xml><?xml version="1.0" encoding="utf-8"?>
<sst xmlns="http://schemas.openxmlformats.org/spreadsheetml/2006/main" count="129" uniqueCount="101">
  <si>
    <t>Dział</t>
  </si>
  <si>
    <t>Rozdział</t>
  </si>
  <si>
    <t>§</t>
  </si>
  <si>
    <t>Bieżące</t>
  </si>
  <si>
    <t>Majątkowe</t>
  </si>
  <si>
    <t>Pozostała działalność</t>
  </si>
  <si>
    <t>OGÓŁEM</t>
  </si>
  <si>
    <t>Źródła dochodu</t>
  </si>
  <si>
    <t>Z tego dochody</t>
  </si>
  <si>
    <t>Gospodarka mieszkaniowa</t>
  </si>
  <si>
    <t>Gospodarka gruntami i nieruchomościami</t>
  </si>
  <si>
    <t>0750</t>
  </si>
  <si>
    <t>Dochody z najmu i dzierzawy składników majątkowych Skarbu Państwa, jednostek samorządu terytorialnego</t>
  </si>
  <si>
    <t>Administracja publicza</t>
  </si>
  <si>
    <t>Urzędy Wojewódzkie</t>
  </si>
  <si>
    <t>Dotacje celowe otrzymane z budżetu Państwa na realizację zadań bieżących z zakresu administracji rządowej oraz innych zadań zleconych gminie</t>
  </si>
  <si>
    <t>Urzędy Gmin</t>
  </si>
  <si>
    <t>0830</t>
  </si>
  <si>
    <t>Wpływy z usług</t>
  </si>
  <si>
    <t>Urzędy naczelnych organów władzy państwowej, kontroli i ochrony prawa oraz sądownictwa</t>
  </si>
  <si>
    <t>Bezpieczeństwo publiczne i ochrona przeciwpożarowa</t>
  </si>
  <si>
    <t>Straż gminna</t>
  </si>
  <si>
    <t>0570</t>
  </si>
  <si>
    <t>Dochody od osób prawnych, od osób fizycznych i od innych jednostek nieposiadających osobowości prawnej oraz wydatki związane z ich poborem</t>
  </si>
  <si>
    <t>Wpływy z podatku rolnego, podatku leśnego, podatku od czynności cywilnoprawnych, podatków i opłat lokalnych od osób prawnych i innych jednostk organizacyjnych</t>
  </si>
  <si>
    <t>0310</t>
  </si>
  <si>
    <t>0320</t>
  </si>
  <si>
    <t>0330</t>
  </si>
  <si>
    <t>0340</t>
  </si>
  <si>
    <t>Wpływy z podatku rolnego, podatku leśnego, podatku od spadków i darowizn, podatku od czynności cywilnoprawnych oraz podatków i opłat lokalnych od osób fizycznych</t>
  </si>
  <si>
    <t>0500</t>
  </si>
  <si>
    <t>0910</t>
  </si>
  <si>
    <t>Wpływy z innych oplat stanowiących dochody jednostki samorządu terytorialnego na podstawie ustaw</t>
  </si>
  <si>
    <t>0410</t>
  </si>
  <si>
    <t>0480</t>
  </si>
  <si>
    <t>0490</t>
  </si>
  <si>
    <t>Wpływy z opłaty skarbowej</t>
  </si>
  <si>
    <t>Wpływy z opłat za wydanie zezwoleń na sprzedaż alkoholu</t>
  </si>
  <si>
    <t>Udziały gmin w podatkach stanowiących dochód budżetu państwa</t>
  </si>
  <si>
    <t>0010</t>
  </si>
  <si>
    <t>Różne rozliczenia</t>
  </si>
  <si>
    <t>Część wyrównawcza subwencji ogólnej dla gmin</t>
  </si>
  <si>
    <t>Część oświatowa subwencji ogólnej dla jednostek</t>
  </si>
  <si>
    <t>Pomoc społeczna</t>
  </si>
  <si>
    <t>Składki na ubezpieczenie zdrowotne opłacone za osoby pobierające niektóre świadczenia z pomocy społecznej</t>
  </si>
  <si>
    <t>Dotacje celowe otrzymane z budżetu państwa na realizację własnych zadań bieżących gmin</t>
  </si>
  <si>
    <t>Zasiłki i pomoc w naturze</t>
  </si>
  <si>
    <t>Zasiłki stałe</t>
  </si>
  <si>
    <t>Ośrodki pomocy społecznej</t>
  </si>
  <si>
    <t>0460</t>
  </si>
  <si>
    <t>Wpływy z opłaty eksploatacyjnej</t>
  </si>
  <si>
    <t>Subwencje ogólne z budżetu państwa</t>
  </si>
  <si>
    <t>Gospodarka komunalna i ochrona środowiska</t>
  </si>
  <si>
    <t>Wpływy z innych opłat pobieranych przez jednostkę</t>
  </si>
  <si>
    <t>0770</t>
  </si>
  <si>
    <t>Wpłaty z tytułu odpłatnego nabycia prawa własności oraz prawa używania wieczystego nieruchomości</t>
  </si>
  <si>
    <t>100</t>
  </si>
  <si>
    <t>10095</t>
  </si>
  <si>
    <t>Pomoc w zakresie dożywiania</t>
  </si>
  <si>
    <t>2060</t>
  </si>
  <si>
    <t>2010</t>
  </si>
  <si>
    <t>Rodzina</t>
  </si>
  <si>
    <t>Świadczenia wychowawcze</t>
  </si>
  <si>
    <t>Dotacje celowe przekazane z budżetu państwa na zadania bieżące z zakresu administracji rządowej zlecone gminom, związane z realizacją świadczenia wychowawczego</t>
  </si>
  <si>
    <t>Świadczenia rodzinne, świadczenia funduszu alimentacyjnego</t>
  </si>
  <si>
    <t>020</t>
  </si>
  <si>
    <t>Leśnictwo</t>
  </si>
  <si>
    <t>02095</t>
  </si>
  <si>
    <t>Dochody z najmu i dzierżawy składników majątkowych Skarbu Państwa, jednostek samorządu terytorialnego</t>
  </si>
  <si>
    <t>Część równoważąca subwencji ogólnej dla gmin</t>
  </si>
  <si>
    <t>0920</t>
  </si>
  <si>
    <t>Pozostałe odsetki</t>
  </si>
  <si>
    <t>Wspieranie rodziny</t>
  </si>
  <si>
    <t>0640</t>
  </si>
  <si>
    <t>Pozostałe działania związane z gospodarką odpadami</t>
  </si>
  <si>
    <t>Wpływy z tytułu kosztów egzekucyjnych, opłaty komorniczej i kosztów upomnienia</t>
  </si>
  <si>
    <t>Górnictwo i kopalnictwo</t>
  </si>
  <si>
    <t>0360</t>
  </si>
  <si>
    <t>Wpływy z podatku od spadków i darowizn</t>
  </si>
  <si>
    <t>Wpływy z podatku od nieruchomości</t>
  </si>
  <si>
    <t>Wpływy z podatku rolnego</t>
  </si>
  <si>
    <t>Wpływy z podatku leśnego</t>
  </si>
  <si>
    <t>Wpływy z podatku transportowego</t>
  </si>
  <si>
    <t>Wpływy z podatku od czynności cywilnoprawnych</t>
  </si>
  <si>
    <t>Wpływy z odsetek od nieterminowych wpłat z tytułu podatków i opłat</t>
  </si>
  <si>
    <t>Wpływy z tytułu grzywn, mandatów i innych kar pieniężnych od osób fizycznych</t>
  </si>
  <si>
    <t>Wpływy z podatku dochodowego od osób fizycznych</t>
  </si>
  <si>
    <t>Dotacje celowe</t>
  </si>
  <si>
    <t>Usługi opiekuńcze</t>
  </si>
  <si>
    <t>Gospodarka odpadami komunalnymi</t>
  </si>
  <si>
    <t>Wpływy z innych lokalnych opłat pobieranych przez jednostki samorządu terytorialnego na podstawie odręgnych ustaw</t>
  </si>
  <si>
    <t>0690</t>
  </si>
  <si>
    <t>Wpływy i wydatki związane z gromadzeniem środków z opłat i kar za korzystanie ze środowiska</t>
  </si>
  <si>
    <t>710</t>
  </si>
  <si>
    <t>Działalność usługowa</t>
  </si>
  <si>
    <t>71035</t>
  </si>
  <si>
    <t>Cmentarze</t>
  </si>
  <si>
    <t>Wpływy z innych lokalnych opłat pobieranych przezjednostkę na podstawie odrębnych ustaw</t>
  </si>
  <si>
    <t>DOCHODY BUDŻETU GMINY BRZEŻNO W 2021ROKU</t>
  </si>
  <si>
    <t>Plan na 2021</t>
  </si>
  <si>
    <t>Załącznik nr 1                                        do uchwały nr XXII/129/2021                            Rady Gminy                                            w Brzeżnie z dnia 27.01.2021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</si>
</sst>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0" fillId="0" borderId="0" xfId="0" applyAlignment="1"/>
    <xf numFmtId="0" fontId="0" fillId="0" borderId="0" xfId="0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/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1" fillId="2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 wrapText="1"/>
    </xf>
    <xf numFmtId="0" fontId="0" fillId="0" borderId="5" xfId="0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/>
    <xf numFmtId="0" fontId="0" fillId="0" borderId="8" xfId="0" applyFill="1" applyBorder="1" applyAlignment="1"/>
    <xf numFmtId="0" fontId="3" fillId="0" borderId="0" xfId="0" applyFont="1" applyAlignment="1">
      <alignment vertical="top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top"/>
    </xf>
    <xf numFmtId="0" fontId="0" fillId="0" borderId="5" xfId="0" applyFill="1" applyBorder="1" applyAlignment="1">
      <alignment horizontal="center" vertical="top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5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4"/>
  <sheetViews>
    <sheetView tabSelected="1" zoomScaleNormal="100" workbookViewId="0">
      <selection activeCell="L4" sqref="L4"/>
    </sheetView>
  </sheetViews>
  <sheetFormatPr defaultRowHeight="15" x14ac:dyDescent="0.25"/>
  <cols>
    <col min="1" max="1" width="5.140625" customWidth="1"/>
    <col min="2" max="2" width="6.85546875" customWidth="1"/>
    <col min="3" max="3" width="4.85546875" customWidth="1"/>
    <col min="4" max="4" width="36.7109375" customWidth="1"/>
    <col min="5" max="5" width="15.42578125" customWidth="1"/>
    <col min="6" max="6" width="15.5703125" customWidth="1"/>
    <col min="7" max="7" width="14.42578125" customWidth="1"/>
    <col min="8" max="8" width="14.85546875" bestFit="1" customWidth="1"/>
  </cols>
  <sheetData>
    <row r="1" spans="1:9" ht="74.25" customHeight="1" x14ac:dyDescent="0.25">
      <c r="A1" s="1"/>
      <c r="B1" s="1"/>
      <c r="C1" s="1"/>
      <c r="D1" s="1"/>
      <c r="E1" s="1"/>
      <c r="F1" s="35"/>
      <c r="G1" s="35" t="s">
        <v>100</v>
      </c>
      <c r="H1" s="2"/>
      <c r="I1" s="3"/>
    </row>
    <row r="2" spans="1:9" ht="24.75" customHeight="1" x14ac:dyDescent="0.25">
      <c r="A2" s="60" t="s">
        <v>98</v>
      </c>
      <c r="B2" s="60"/>
      <c r="C2" s="60"/>
      <c r="D2" s="60"/>
      <c r="E2" s="60"/>
      <c r="F2" s="60"/>
      <c r="G2" s="60"/>
      <c r="H2" s="4"/>
      <c r="I2" s="4"/>
    </row>
    <row r="3" spans="1:9" ht="15.75" customHeight="1" x14ac:dyDescent="0.25">
      <c r="A3" s="27"/>
      <c r="B3" s="27"/>
      <c r="C3" s="27"/>
      <c r="D3" s="27"/>
      <c r="E3" s="27"/>
      <c r="F3" s="27"/>
      <c r="G3" s="27"/>
      <c r="H3" s="4"/>
      <c r="I3" s="4"/>
    </row>
    <row r="4" spans="1:9" x14ac:dyDescent="0.25">
      <c r="A4" s="61" t="s">
        <v>0</v>
      </c>
      <c r="B4" s="61" t="s">
        <v>1</v>
      </c>
      <c r="C4" s="63" t="s">
        <v>2</v>
      </c>
      <c r="D4" s="61" t="s">
        <v>7</v>
      </c>
      <c r="E4" s="65" t="s">
        <v>99</v>
      </c>
      <c r="F4" s="61" t="s">
        <v>8</v>
      </c>
      <c r="G4" s="61"/>
    </row>
    <row r="5" spans="1:9" x14ac:dyDescent="0.25">
      <c r="A5" s="62"/>
      <c r="B5" s="62"/>
      <c r="C5" s="64"/>
      <c r="D5" s="62"/>
      <c r="E5" s="66"/>
      <c r="F5" s="20" t="s">
        <v>3</v>
      </c>
      <c r="G5" s="20" t="s">
        <v>4</v>
      </c>
    </row>
    <row r="6" spans="1:9" ht="12" customHeight="1" x14ac:dyDescent="0.25">
      <c r="A6" s="16">
        <v>1</v>
      </c>
      <c r="B6" s="16">
        <v>2</v>
      </c>
      <c r="C6" s="16">
        <v>3</v>
      </c>
      <c r="D6" s="16">
        <v>4</v>
      </c>
      <c r="E6" s="17">
        <v>5</v>
      </c>
      <c r="F6" s="17">
        <v>6</v>
      </c>
      <c r="G6" s="17">
        <v>7</v>
      </c>
    </row>
    <row r="7" spans="1:9" ht="29.25" customHeight="1" x14ac:dyDescent="0.25">
      <c r="A7" s="28" t="s">
        <v>65</v>
      </c>
      <c r="B7" s="55"/>
      <c r="C7" s="56"/>
      <c r="D7" s="22" t="s">
        <v>66</v>
      </c>
      <c r="E7" s="23">
        <f>E8</f>
        <v>10000</v>
      </c>
      <c r="F7" s="23">
        <f t="shared" ref="F7:G8" si="0">F8</f>
        <v>10000</v>
      </c>
      <c r="G7" s="23">
        <f t="shared" si="0"/>
        <v>0</v>
      </c>
    </row>
    <row r="8" spans="1:9" x14ac:dyDescent="0.25">
      <c r="A8" s="52"/>
      <c r="B8" s="14" t="s">
        <v>67</v>
      </c>
      <c r="C8" s="5"/>
      <c r="D8" s="29" t="s">
        <v>5</v>
      </c>
      <c r="E8" s="7">
        <f>E9</f>
        <v>10000</v>
      </c>
      <c r="F8" s="7">
        <f t="shared" si="0"/>
        <v>10000</v>
      </c>
      <c r="G8" s="7">
        <f t="shared" si="0"/>
        <v>0</v>
      </c>
    </row>
    <row r="9" spans="1:9" ht="53.25" customHeight="1" x14ac:dyDescent="0.25">
      <c r="A9" s="52"/>
      <c r="B9" s="13"/>
      <c r="C9" s="40" t="s">
        <v>11</v>
      </c>
      <c r="D9" s="41" t="s">
        <v>68</v>
      </c>
      <c r="E9" s="7">
        <v>10000</v>
      </c>
      <c r="F9" s="7">
        <v>10000</v>
      </c>
      <c r="G9" s="7">
        <v>0</v>
      </c>
    </row>
    <row r="10" spans="1:9" ht="30.75" customHeight="1" x14ac:dyDescent="0.25">
      <c r="A10" s="28" t="s">
        <v>56</v>
      </c>
      <c r="B10" s="55"/>
      <c r="C10" s="56"/>
      <c r="D10" s="22" t="s">
        <v>76</v>
      </c>
      <c r="E10" s="23">
        <f>E11</f>
        <v>60000</v>
      </c>
      <c r="F10" s="23">
        <f t="shared" ref="F10:G11" si="1">F11</f>
        <v>60000</v>
      </c>
      <c r="G10" s="23">
        <f t="shared" si="1"/>
        <v>0</v>
      </c>
    </row>
    <row r="11" spans="1:9" ht="19.5" customHeight="1" x14ac:dyDescent="0.25">
      <c r="A11" s="52"/>
      <c r="B11" s="14" t="s">
        <v>57</v>
      </c>
      <c r="C11" s="43"/>
      <c r="D11" s="29" t="s">
        <v>5</v>
      </c>
      <c r="E11" s="7">
        <f>E12</f>
        <v>60000</v>
      </c>
      <c r="F11" s="7">
        <f>F12</f>
        <v>60000</v>
      </c>
      <c r="G11" s="7">
        <f t="shared" si="1"/>
        <v>0</v>
      </c>
    </row>
    <row r="12" spans="1:9" ht="20.25" customHeight="1" x14ac:dyDescent="0.25">
      <c r="A12" s="52"/>
      <c r="B12" s="44"/>
      <c r="C12" s="40" t="s">
        <v>49</v>
      </c>
      <c r="D12" s="41" t="s">
        <v>50</v>
      </c>
      <c r="E12" s="7">
        <v>60000</v>
      </c>
      <c r="F12" s="7">
        <v>60000</v>
      </c>
      <c r="G12" s="7">
        <v>0</v>
      </c>
    </row>
    <row r="13" spans="1:9" ht="30.75" customHeight="1" x14ac:dyDescent="0.25">
      <c r="A13" s="21">
        <v>700</v>
      </c>
      <c r="B13" s="54"/>
      <c r="C13" s="54"/>
      <c r="D13" s="22" t="s">
        <v>9</v>
      </c>
      <c r="E13" s="23">
        <f>E14</f>
        <v>250900</v>
      </c>
      <c r="F13" s="23">
        <f>F14</f>
        <v>32200</v>
      </c>
      <c r="G13" s="23">
        <f>G14</f>
        <v>218700</v>
      </c>
    </row>
    <row r="14" spans="1:9" ht="30" x14ac:dyDescent="0.25">
      <c r="A14" s="33"/>
      <c r="B14" s="13">
        <v>70005</v>
      </c>
      <c r="C14" s="13"/>
      <c r="D14" s="29" t="s">
        <v>10</v>
      </c>
      <c r="E14" s="7">
        <f>SUM(E15:E16)</f>
        <v>250900</v>
      </c>
      <c r="F14" s="7">
        <f t="shared" ref="F14" si="2">SUM(F15:F16)</f>
        <v>32200</v>
      </c>
      <c r="G14" s="7">
        <f>SUM(G15:G16)</f>
        <v>218700</v>
      </c>
    </row>
    <row r="15" spans="1:9" ht="52.5" customHeight="1" x14ac:dyDescent="0.25">
      <c r="A15" s="34"/>
      <c r="B15" s="38"/>
      <c r="C15" s="40" t="s">
        <v>11</v>
      </c>
      <c r="D15" s="41" t="s">
        <v>12</v>
      </c>
      <c r="E15" s="7">
        <v>32200</v>
      </c>
      <c r="F15" s="7">
        <v>32200</v>
      </c>
      <c r="G15" s="7">
        <v>0</v>
      </c>
    </row>
    <row r="16" spans="1:9" ht="47.25" customHeight="1" x14ac:dyDescent="0.25">
      <c r="A16" s="34"/>
      <c r="B16" s="38"/>
      <c r="C16" s="40" t="s">
        <v>54</v>
      </c>
      <c r="D16" s="29" t="s">
        <v>55</v>
      </c>
      <c r="E16" s="7">
        <v>218700</v>
      </c>
      <c r="F16" s="7">
        <v>0</v>
      </c>
      <c r="G16" s="7">
        <v>218700</v>
      </c>
    </row>
    <row r="17" spans="1:8" ht="30.75" customHeight="1" x14ac:dyDescent="0.25">
      <c r="A17" s="28" t="s">
        <v>93</v>
      </c>
      <c r="B17" s="55"/>
      <c r="C17" s="56"/>
      <c r="D17" s="22" t="s">
        <v>94</v>
      </c>
      <c r="E17" s="23">
        <f>E18</f>
        <v>5000</v>
      </c>
      <c r="F17" s="23">
        <f t="shared" ref="F17:G18" si="3">F18</f>
        <v>5000</v>
      </c>
      <c r="G17" s="23">
        <f t="shared" si="3"/>
        <v>0</v>
      </c>
    </row>
    <row r="18" spans="1:8" ht="19.5" customHeight="1" x14ac:dyDescent="0.25">
      <c r="A18" s="52"/>
      <c r="B18" s="14" t="s">
        <v>95</v>
      </c>
      <c r="C18" s="46"/>
      <c r="D18" s="29" t="s">
        <v>96</v>
      </c>
      <c r="E18" s="7">
        <f>E19</f>
        <v>5000</v>
      </c>
      <c r="F18" s="7">
        <f>F19</f>
        <v>5000</v>
      </c>
      <c r="G18" s="7">
        <f t="shared" si="3"/>
        <v>0</v>
      </c>
    </row>
    <row r="19" spans="1:8" ht="45" customHeight="1" x14ac:dyDescent="0.25">
      <c r="A19" s="52"/>
      <c r="B19" s="50"/>
      <c r="C19" s="40" t="s">
        <v>35</v>
      </c>
      <c r="D19" s="41" t="s">
        <v>97</v>
      </c>
      <c r="E19" s="7">
        <v>5000</v>
      </c>
      <c r="F19" s="7">
        <v>5000</v>
      </c>
      <c r="G19" s="7">
        <v>0</v>
      </c>
    </row>
    <row r="20" spans="1:8" ht="29.25" customHeight="1" x14ac:dyDescent="0.25">
      <c r="A20" s="24">
        <v>750</v>
      </c>
      <c r="B20" s="57"/>
      <c r="C20" s="58"/>
      <c r="D20" s="22" t="s">
        <v>13</v>
      </c>
      <c r="E20" s="23">
        <f>E21+E23</f>
        <v>24461.010000000002</v>
      </c>
      <c r="F20" s="23">
        <f t="shared" ref="F20" si="4">F21+F23</f>
        <v>24461.010000000002</v>
      </c>
      <c r="G20" s="23">
        <f>G21+G23</f>
        <v>0</v>
      </c>
    </row>
    <row r="21" spans="1:8" x14ac:dyDescent="0.25">
      <c r="A21" s="51"/>
      <c r="B21" s="13">
        <v>75011</v>
      </c>
      <c r="C21" s="13"/>
      <c r="D21" s="29" t="s">
        <v>14</v>
      </c>
      <c r="E21" s="7">
        <f>E22</f>
        <v>14461.01</v>
      </c>
      <c r="F21" s="7">
        <f t="shared" ref="F21:G21" si="5">F22</f>
        <v>14461.01</v>
      </c>
      <c r="G21" s="7">
        <f t="shared" si="5"/>
        <v>0</v>
      </c>
      <c r="H21" s="19"/>
    </row>
    <row r="22" spans="1:8" ht="60" x14ac:dyDescent="0.25">
      <c r="A22" s="52"/>
      <c r="B22" s="13"/>
      <c r="C22" s="12">
        <v>2010</v>
      </c>
      <c r="D22" s="30" t="s">
        <v>15</v>
      </c>
      <c r="E22" s="7">
        <v>14461.01</v>
      </c>
      <c r="F22" s="7">
        <v>14461.01</v>
      </c>
      <c r="G22" s="7">
        <v>0</v>
      </c>
    </row>
    <row r="23" spans="1:8" x14ac:dyDescent="0.25">
      <c r="A23" s="52"/>
      <c r="B23" s="13">
        <v>75023</v>
      </c>
      <c r="C23" s="13"/>
      <c r="D23" s="29" t="s">
        <v>16</v>
      </c>
      <c r="E23" s="7">
        <f>E24</f>
        <v>10000</v>
      </c>
      <c r="F23" s="7">
        <f t="shared" ref="F23:G23" si="6">F24</f>
        <v>10000</v>
      </c>
      <c r="G23" s="7">
        <f t="shared" si="6"/>
        <v>0</v>
      </c>
    </row>
    <row r="24" spans="1:8" x14ac:dyDescent="0.25">
      <c r="A24" s="52"/>
      <c r="B24" s="13"/>
      <c r="C24" s="14" t="s">
        <v>17</v>
      </c>
      <c r="D24" s="29" t="s">
        <v>18</v>
      </c>
      <c r="E24" s="7">
        <v>10000</v>
      </c>
      <c r="F24" s="7">
        <v>10000</v>
      </c>
      <c r="G24" s="8"/>
    </row>
    <row r="25" spans="1:8" ht="45" x14ac:dyDescent="0.25">
      <c r="A25" s="21">
        <v>751</v>
      </c>
      <c r="B25" s="59"/>
      <c r="C25" s="58"/>
      <c r="D25" s="31" t="s">
        <v>19</v>
      </c>
      <c r="E25" s="25">
        <f>E26</f>
        <v>552</v>
      </c>
      <c r="F25" s="25">
        <f t="shared" ref="F25:G26" si="7">F26</f>
        <v>552</v>
      </c>
      <c r="G25" s="25">
        <f t="shared" si="7"/>
        <v>0</v>
      </c>
    </row>
    <row r="26" spans="1:8" ht="45" x14ac:dyDescent="0.25">
      <c r="A26" s="53"/>
      <c r="B26" s="13">
        <v>75101</v>
      </c>
      <c r="C26" s="15"/>
      <c r="D26" s="29" t="s">
        <v>19</v>
      </c>
      <c r="E26" s="7">
        <f>E27</f>
        <v>552</v>
      </c>
      <c r="F26" s="7">
        <f t="shared" si="7"/>
        <v>552</v>
      </c>
      <c r="G26" s="7">
        <f t="shared" si="7"/>
        <v>0</v>
      </c>
    </row>
    <row r="27" spans="1:8" ht="60" x14ac:dyDescent="0.25">
      <c r="A27" s="53"/>
      <c r="B27" s="13"/>
      <c r="C27" s="12">
        <v>2010</v>
      </c>
      <c r="D27" s="29" t="s">
        <v>15</v>
      </c>
      <c r="E27" s="7">
        <v>552</v>
      </c>
      <c r="F27" s="7">
        <v>552</v>
      </c>
      <c r="G27" s="8">
        <v>0</v>
      </c>
    </row>
    <row r="28" spans="1:8" ht="30" x14ac:dyDescent="0.25">
      <c r="A28" s="21">
        <v>754</v>
      </c>
      <c r="B28" s="59"/>
      <c r="C28" s="58"/>
      <c r="D28" s="22" t="s">
        <v>20</v>
      </c>
      <c r="E28" s="23">
        <f>E29</f>
        <v>3000</v>
      </c>
      <c r="F28" s="23">
        <f t="shared" ref="F28:G29" si="8">F29</f>
        <v>3000</v>
      </c>
      <c r="G28" s="23">
        <f t="shared" si="8"/>
        <v>0</v>
      </c>
    </row>
    <row r="29" spans="1:8" x14ac:dyDescent="0.25">
      <c r="A29" s="53"/>
      <c r="B29" s="13">
        <v>75416</v>
      </c>
      <c r="C29" s="13"/>
      <c r="D29" s="29" t="s">
        <v>21</v>
      </c>
      <c r="E29" s="7">
        <f>E30</f>
        <v>3000</v>
      </c>
      <c r="F29" s="7">
        <f t="shared" si="8"/>
        <v>3000</v>
      </c>
      <c r="G29" s="7">
        <f t="shared" si="8"/>
        <v>0</v>
      </c>
    </row>
    <row r="30" spans="1:8" ht="45" x14ac:dyDescent="0.25">
      <c r="A30" s="53"/>
      <c r="B30" s="13"/>
      <c r="C30" s="14" t="s">
        <v>22</v>
      </c>
      <c r="D30" s="29" t="s">
        <v>85</v>
      </c>
      <c r="E30" s="7">
        <v>3000</v>
      </c>
      <c r="F30" s="7">
        <v>3000</v>
      </c>
      <c r="G30" s="8">
        <v>0</v>
      </c>
    </row>
    <row r="31" spans="1:8" ht="60" x14ac:dyDescent="0.25">
      <c r="A31" s="21">
        <v>756</v>
      </c>
      <c r="B31" s="59"/>
      <c r="C31" s="58"/>
      <c r="D31" s="22" t="s">
        <v>23</v>
      </c>
      <c r="E31" s="23">
        <f>E32+E37+E45+E49</f>
        <v>3955164.99</v>
      </c>
      <c r="F31" s="23">
        <f>F32+F37+F45+F49</f>
        <v>3955164.99</v>
      </c>
      <c r="G31" s="23">
        <f>G32+G37+G45+G49</f>
        <v>0</v>
      </c>
      <c r="H31" s="19"/>
    </row>
    <row r="32" spans="1:8" ht="75" x14ac:dyDescent="0.25">
      <c r="A32" s="68"/>
      <c r="B32" s="13">
        <v>75615</v>
      </c>
      <c r="C32" s="13"/>
      <c r="D32" s="29" t="s">
        <v>24</v>
      </c>
      <c r="E32" s="7">
        <f>SUM(E33:E36)</f>
        <v>1820536.99</v>
      </c>
      <c r="F32" s="7">
        <f t="shared" ref="F32:G32" si="9">SUM(F33:F36)</f>
        <v>1820536.99</v>
      </c>
      <c r="G32" s="7">
        <f t="shared" si="9"/>
        <v>0</v>
      </c>
    </row>
    <row r="33" spans="1:8" x14ac:dyDescent="0.25">
      <c r="A33" s="53"/>
      <c r="B33" s="67"/>
      <c r="C33" s="14" t="s">
        <v>25</v>
      </c>
      <c r="D33" s="29" t="s">
        <v>79</v>
      </c>
      <c r="E33" s="7">
        <v>1680000</v>
      </c>
      <c r="F33" s="7">
        <v>1680000</v>
      </c>
      <c r="G33" s="8">
        <v>0</v>
      </c>
    </row>
    <row r="34" spans="1:8" x14ac:dyDescent="0.25">
      <c r="A34" s="53"/>
      <c r="B34" s="67"/>
      <c r="C34" s="14" t="s">
        <v>26</v>
      </c>
      <c r="D34" s="29" t="s">
        <v>80</v>
      </c>
      <c r="E34" s="7">
        <v>30536.99</v>
      </c>
      <c r="F34" s="7">
        <v>30536.99</v>
      </c>
      <c r="G34" s="8">
        <v>0</v>
      </c>
    </row>
    <row r="35" spans="1:8" x14ac:dyDescent="0.25">
      <c r="A35" s="53"/>
      <c r="B35" s="67"/>
      <c r="C35" s="14" t="s">
        <v>27</v>
      </c>
      <c r="D35" s="29" t="s">
        <v>81</v>
      </c>
      <c r="E35" s="7">
        <v>105000</v>
      </c>
      <c r="F35" s="7">
        <v>105000</v>
      </c>
      <c r="G35" s="8">
        <v>0</v>
      </c>
    </row>
    <row r="36" spans="1:8" x14ac:dyDescent="0.25">
      <c r="A36" s="53"/>
      <c r="B36" s="67"/>
      <c r="C36" s="14" t="s">
        <v>28</v>
      </c>
      <c r="D36" s="29" t="s">
        <v>82</v>
      </c>
      <c r="E36" s="7">
        <v>5000</v>
      </c>
      <c r="F36" s="7">
        <v>5000</v>
      </c>
      <c r="G36" s="8">
        <v>0</v>
      </c>
    </row>
    <row r="37" spans="1:8" ht="75" x14ac:dyDescent="0.25">
      <c r="A37" s="53"/>
      <c r="B37" s="13">
        <v>75616</v>
      </c>
      <c r="C37" s="15"/>
      <c r="D37" s="29" t="s">
        <v>29</v>
      </c>
      <c r="E37" s="7">
        <f>SUM(E38:E44)</f>
        <v>1005000</v>
      </c>
      <c r="F37" s="7">
        <f>SUM(F38:F44)</f>
        <v>1005000</v>
      </c>
      <c r="G37" s="7">
        <f>SUM(G38:G44)</f>
        <v>0</v>
      </c>
      <c r="H37" s="19"/>
    </row>
    <row r="38" spans="1:8" x14ac:dyDescent="0.25">
      <c r="A38" s="53"/>
      <c r="B38" s="67"/>
      <c r="C38" s="14" t="s">
        <v>25</v>
      </c>
      <c r="D38" s="29" t="s">
        <v>79</v>
      </c>
      <c r="E38" s="7">
        <v>400000</v>
      </c>
      <c r="F38" s="7">
        <v>400000</v>
      </c>
      <c r="G38" s="8">
        <v>0</v>
      </c>
    </row>
    <row r="39" spans="1:8" x14ac:dyDescent="0.25">
      <c r="A39" s="53"/>
      <c r="B39" s="67"/>
      <c r="C39" s="14" t="s">
        <v>26</v>
      </c>
      <c r="D39" s="29" t="s">
        <v>80</v>
      </c>
      <c r="E39" s="7">
        <v>525000</v>
      </c>
      <c r="F39" s="7">
        <v>525000</v>
      </c>
      <c r="G39" s="8">
        <v>0</v>
      </c>
    </row>
    <row r="40" spans="1:8" x14ac:dyDescent="0.25">
      <c r="A40" s="53"/>
      <c r="B40" s="67"/>
      <c r="C40" s="14" t="s">
        <v>27</v>
      </c>
      <c r="D40" s="29" t="s">
        <v>81</v>
      </c>
      <c r="E40" s="7">
        <v>5000</v>
      </c>
      <c r="F40" s="7">
        <v>5000</v>
      </c>
      <c r="G40" s="8">
        <v>0</v>
      </c>
    </row>
    <row r="41" spans="1:8" x14ac:dyDescent="0.25">
      <c r="A41" s="53"/>
      <c r="B41" s="67"/>
      <c r="C41" s="14" t="s">
        <v>28</v>
      </c>
      <c r="D41" s="29" t="s">
        <v>82</v>
      </c>
      <c r="E41" s="7">
        <v>10000</v>
      </c>
      <c r="F41" s="7">
        <v>10000</v>
      </c>
      <c r="G41" s="8">
        <v>0</v>
      </c>
    </row>
    <row r="42" spans="1:8" ht="30" x14ac:dyDescent="0.25">
      <c r="A42" s="53"/>
      <c r="B42" s="67"/>
      <c r="C42" s="14" t="s">
        <v>77</v>
      </c>
      <c r="D42" s="29" t="s">
        <v>78</v>
      </c>
      <c r="E42" s="7">
        <v>10000</v>
      </c>
      <c r="F42" s="7">
        <v>10000</v>
      </c>
      <c r="G42" s="8">
        <v>0</v>
      </c>
    </row>
    <row r="43" spans="1:8" ht="30" x14ac:dyDescent="0.25">
      <c r="A43" s="53"/>
      <c r="B43" s="67"/>
      <c r="C43" s="14" t="s">
        <v>30</v>
      </c>
      <c r="D43" s="29" t="s">
        <v>83</v>
      </c>
      <c r="E43" s="7">
        <v>50000</v>
      </c>
      <c r="F43" s="7">
        <v>50000</v>
      </c>
      <c r="G43" s="8">
        <v>0</v>
      </c>
    </row>
    <row r="44" spans="1:8" ht="30" x14ac:dyDescent="0.25">
      <c r="A44" s="53"/>
      <c r="B44" s="67"/>
      <c r="C44" s="14" t="s">
        <v>31</v>
      </c>
      <c r="D44" s="29" t="s">
        <v>84</v>
      </c>
      <c r="E44" s="7">
        <v>5000</v>
      </c>
      <c r="F44" s="7">
        <v>5000</v>
      </c>
      <c r="G44" s="8">
        <v>0</v>
      </c>
    </row>
    <row r="45" spans="1:8" ht="45" x14ac:dyDescent="0.25">
      <c r="A45" s="53"/>
      <c r="B45" s="13">
        <v>75618</v>
      </c>
      <c r="C45" s="13"/>
      <c r="D45" s="29" t="s">
        <v>32</v>
      </c>
      <c r="E45" s="7">
        <f>SUM(E46:E48)</f>
        <v>49500</v>
      </c>
      <c r="F45" s="7">
        <f t="shared" ref="F45:G45" si="10">SUM(F46:F48)</f>
        <v>49500</v>
      </c>
      <c r="G45" s="7">
        <f t="shared" si="10"/>
        <v>0</v>
      </c>
      <c r="H45" s="19"/>
    </row>
    <row r="46" spans="1:8" x14ac:dyDescent="0.25">
      <c r="A46" s="53"/>
      <c r="B46" s="74"/>
      <c r="C46" s="14" t="s">
        <v>33</v>
      </c>
      <c r="D46" s="29" t="s">
        <v>36</v>
      </c>
      <c r="E46" s="7">
        <v>10000</v>
      </c>
      <c r="F46" s="7">
        <v>10000</v>
      </c>
      <c r="G46" s="8">
        <v>0</v>
      </c>
    </row>
    <row r="47" spans="1:8" ht="30" x14ac:dyDescent="0.25">
      <c r="A47" s="53"/>
      <c r="B47" s="75"/>
      <c r="C47" s="14" t="s">
        <v>34</v>
      </c>
      <c r="D47" s="29" t="s">
        <v>37</v>
      </c>
      <c r="E47" s="7">
        <v>31500</v>
      </c>
      <c r="F47" s="7">
        <v>31500</v>
      </c>
      <c r="G47" s="8">
        <v>0</v>
      </c>
    </row>
    <row r="48" spans="1:8" ht="30" x14ac:dyDescent="0.25">
      <c r="A48" s="53"/>
      <c r="B48" s="76"/>
      <c r="C48" s="14" t="s">
        <v>35</v>
      </c>
      <c r="D48" s="29" t="s">
        <v>53</v>
      </c>
      <c r="E48" s="7">
        <v>8000</v>
      </c>
      <c r="F48" s="7">
        <v>8000</v>
      </c>
      <c r="G48" s="8">
        <v>0</v>
      </c>
    </row>
    <row r="49" spans="1:8" ht="30" x14ac:dyDescent="0.25">
      <c r="A49" s="53"/>
      <c r="B49" s="13">
        <v>75621</v>
      </c>
      <c r="C49" s="13"/>
      <c r="D49" s="29" t="s">
        <v>38</v>
      </c>
      <c r="E49" s="7">
        <f>SUM(E50:E50)</f>
        <v>1080128</v>
      </c>
      <c r="F49" s="7">
        <f>SUM(F50:F50)</f>
        <v>1080128</v>
      </c>
      <c r="G49" s="7">
        <v>0</v>
      </c>
      <c r="H49" s="19"/>
    </row>
    <row r="50" spans="1:8" ht="30" x14ac:dyDescent="0.25">
      <c r="A50" s="53"/>
      <c r="B50" s="45"/>
      <c r="C50" s="14" t="s">
        <v>39</v>
      </c>
      <c r="D50" s="30" t="s">
        <v>86</v>
      </c>
      <c r="E50" s="7">
        <v>1080128</v>
      </c>
      <c r="F50" s="7">
        <v>1080128</v>
      </c>
      <c r="G50" s="7">
        <v>0</v>
      </c>
    </row>
    <row r="51" spans="1:8" ht="30.75" customHeight="1" x14ac:dyDescent="0.25">
      <c r="A51" s="36">
        <v>758</v>
      </c>
      <c r="B51" s="59"/>
      <c r="C51" s="58"/>
      <c r="D51" s="22" t="s">
        <v>40</v>
      </c>
      <c r="E51" s="23">
        <f>E52+E54+E56</f>
        <v>4015600</v>
      </c>
      <c r="F51" s="23">
        <f t="shared" ref="F51:G51" si="11">F52+F54+F56</f>
        <v>4015600</v>
      </c>
      <c r="G51" s="23">
        <f t="shared" si="11"/>
        <v>0</v>
      </c>
      <c r="H51" s="19"/>
    </row>
    <row r="52" spans="1:8" ht="30" x14ac:dyDescent="0.25">
      <c r="A52" s="77"/>
      <c r="B52" s="32">
        <v>75801</v>
      </c>
      <c r="C52" s="32"/>
      <c r="D52" s="29" t="s">
        <v>42</v>
      </c>
      <c r="E52" s="7">
        <f>E53</f>
        <v>2141036</v>
      </c>
      <c r="F52" s="7">
        <f t="shared" ref="F52:G52" si="12">F53</f>
        <v>2141036</v>
      </c>
      <c r="G52" s="7">
        <f t="shared" si="12"/>
        <v>0</v>
      </c>
    </row>
    <row r="53" spans="1:8" x14ac:dyDescent="0.25">
      <c r="A53" s="77"/>
      <c r="B53" s="37"/>
      <c r="C53" s="37">
        <v>2920</v>
      </c>
      <c r="D53" s="29" t="s">
        <v>51</v>
      </c>
      <c r="E53" s="7">
        <v>2141036</v>
      </c>
      <c r="F53" s="7">
        <v>2141036</v>
      </c>
      <c r="G53" s="8">
        <v>0</v>
      </c>
    </row>
    <row r="54" spans="1:8" ht="30" x14ac:dyDescent="0.25">
      <c r="A54" s="77"/>
      <c r="B54" s="32">
        <v>75807</v>
      </c>
      <c r="C54" s="32"/>
      <c r="D54" s="29" t="s">
        <v>41</v>
      </c>
      <c r="E54" s="7">
        <f>E55</f>
        <v>1794505</v>
      </c>
      <c r="F54" s="7">
        <f t="shared" ref="F54:G54" si="13">F55</f>
        <v>1794505</v>
      </c>
      <c r="G54" s="7">
        <f t="shared" si="13"/>
        <v>0</v>
      </c>
    </row>
    <row r="55" spans="1:8" x14ac:dyDescent="0.25">
      <c r="A55" s="77"/>
      <c r="B55" s="37"/>
      <c r="C55" s="37">
        <v>2920</v>
      </c>
      <c r="D55" s="29" t="s">
        <v>51</v>
      </c>
      <c r="E55" s="7">
        <v>1794505</v>
      </c>
      <c r="F55" s="7">
        <v>1794505</v>
      </c>
      <c r="G55" s="8">
        <v>0</v>
      </c>
    </row>
    <row r="56" spans="1:8" ht="30" x14ac:dyDescent="0.25">
      <c r="A56" s="77"/>
      <c r="B56" s="45">
        <v>75831</v>
      </c>
      <c r="C56" s="45"/>
      <c r="D56" s="29" t="s">
        <v>69</v>
      </c>
      <c r="E56" s="7">
        <f>E57</f>
        <v>80059</v>
      </c>
      <c r="F56" s="7">
        <f t="shared" ref="F56:G56" si="14">F57</f>
        <v>80059</v>
      </c>
      <c r="G56" s="7">
        <f t="shared" si="14"/>
        <v>0</v>
      </c>
    </row>
    <row r="57" spans="1:8" x14ac:dyDescent="0.25">
      <c r="A57" s="78"/>
      <c r="B57" s="45"/>
      <c r="C57" s="45">
        <v>2920</v>
      </c>
      <c r="D57" s="29" t="s">
        <v>51</v>
      </c>
      <c r="E57" s="7">
        <v>80059</v>
      </c>
      <c r="F57" s="7">
        <v>80059</v>
      </c>
      <c r="G57" s="8">
        <v>0</v>
      </c>
    </row>
    <row r="58" spans="1:8" ht="31.5" customHeight="1" x14ac:dyDescent="0.25">
      <c r="A58" s="36">
        <v>852</v>
      </c>
      <c r="B58" s="59"/>
      <c r="C58" s="58"/>
      <c r="D58" s="22" t="s">
        <v>43</v>
      </c>
      <c r="E58" s="23">
        <f>E59+E61+E63+E65+E68+E70</f>
        <v>516572</v>
      </c>
      <c r="F58" s="23">
        <f t="shared" ref="F58:G58" si="15">F59+F61+F63+F65+F68+F70</f>
        <v>516572</v>
      </c>
      <c r="G58" s="23">
        <f t="shared" si="15"/>
        <v>0</v>
      </c>
      <c r="H58" s="19"/>
    </row>
    <row r="59" spans="1:8" ht="60" x14ac:dyDescent="0.25">
      <c r="A59" s="79"/>
      <c r="B59" s="13">
        <v>85213</v>
      </c>
      <c r="C59" s="5"/>
      <c r="D59" s="29" t="s">
        <v>44</v>
      </c>
      <c r="E59" s="7">
        <f>SUM(E60:E60)</f>
        <v>8435</v>
      </c>
      <c r="F59" s="7">
        <f>SUM(F60:F60)</f>
        <v>8435</v>
      </c>
      <c r="G59" s="7">
        <f>SUM(G60:G60)</f>
        <v>0</v>
      </c>
    </row>
    <row r="60" spans="1:8" ht="45" x14ac:dyDescent="0.25">
      <c r="A60" s="77"/>
      <c r="B60" s="46"/>
      <c r="C60" s="18">
        <v>2030</v>
      </c>
      <c r="D60" s="30" t="s">
        <v>45</v>
      </c>
      <c r="E60" s="9">
        <v>8435</v>
      </c>
      <c r="F60" s="9">
        <v>8435</v>
      </c>
      <c r="G60" s="7">
        <f>SUM(G61:G61)</f>
        <v>0</v>
      </c>
    </row>
    <row r="61" spans="1:8" x14ac:dyDescent="0.25">
      <c r="A61" s="77"/>
      <c r="B61" s="5">
        <v>85214</v>
      </c>
      <c r="C61" s="5"/>
      <c r="D61" s="29" t="s">
        <v>46</v>
      </c>
      <c r="E61" s="7">
        <f>E62</f>
        <v>217773</v>
      </c>
      <c r="F61" s="7">
        <f t="shared" ref="F61:G61" si="16">F62</f>
        <v>217773</v>
      </c>
      <c r="G61" s="7">
        <f t="shared" si="16"/>
        <v>0</v>
      </c>
    </row>
    <row r="62" spans="1:8" ht="45" x14ac:dyDescent="0.25">
      <c r="A62" s="77"/>
      <c r="B62" s="5"/>
      <c r="C62" s="13">
        <v>2030</v>
      </c>
      <c r="D62" s="30" t="s">
        <v>45</v>
      </c>
      <c r="E62" s="7">
        <v>217773</v>
      </c>
      <c r="F62" s="7">
        <v>217773</v>
      </c>
      <c r="G62" s="8">
        <v>0</v>
      </c>
    </row>
    <row r="63" spans="1:8" x14ac:dyDescent="0.25">
      <c r="A63" s="77"/>
      <c r="B63" s="5">
        <v>85216</v>
      </c>
      <c r="C63" s="15"/>
      <c r="D63" s="29" t="s">
        <v>47</v>
      </c>
      <c r="E63" s="7">
        <f>E64</f>
        <v>84506</v>
      </c>
      <c r="F63" s="7">
        <f t="shared" ref="F63:G63" si="17">F64</f>
        <v>84506</v>
      </c>
      <c r="G63" s="7">
        <f t="shared" si="17"/>
        <v>0</v>
      </c>
    </row>
    <row r="64" spans="1:8" ht="45" x14ac:dyDescent="0.25">
      <c r="A64" s="77"/>
      <c r="B64" s="5"/>
      <c r="C64" s="12">
        <v>2030</v>
      </c>
      <c r="D64" s="30" t="s">
        <v>45</v>
      </c>
      <c r="E64" s="7">
        <v>84506</v>
      </c>
      <c r="F64" s="7">
        <v>84506</v>
      </c>
      <c r="G64" s="8">
        <v>0</v>
      </c>
    </row>
    <row r="65" spans="1:7" x14ac:dyDescent="0.25">
      <c r="A65" s="77"/>
      <c r="B65" s="5">
        <v>85219</v>
      </c>
      <c r="C65" s="13"/>
      <c r="D65" s="29" t="s">
        <v>48</v>
      </c>
      <c r="E65" s="7">
        <f>SUM(E66:E67)</f>
        <v>100858</v>
      </c>
      <c r="F65" s="7">
        <f t="shared" ref="F65:G65" si="18">SUM(F66:F67)</f>
        <v>100858</v>
      </c>
      <c r="G65" s="7">
        <f t="shared" si="18"/>
        <v>0</v>
      </c>
    </row>
    <row r="66" spans="1:7" x14ac:dyDescent="0.25">
      <c r="A66" s="77"/>
      <c r="B66" s="72"/>
      <c r="C66" s="48">
        <v>2010</v>
      </c>
      <c r="D66" s="30" t="s">
        <v>87</v>
      </c>
      <c r="E66" s="7">
        <v>1858</v>
      </c>
      <c r="F66" s="7">
        <v>1858</v>
      </c>
      <c r="G66" s="7"/>
    </row>
    <row r="67" spans="1:7" ht="45" x14ac:dyDescent="0.25">
      <c r="A67" s="77"/>
      <c r="B67" s="73"/>
      <c r="C67" s="13">
        <v>2030</v>
      </c>
      <c r="D67" s="30" t="s">
        <v>45</v>
      </c>
      <c r="E67" s="7">
        <v>99000</v>
      </c>
      <c r="F67" s="7">
        <v>99000</v>
      </c>
      <c r="G67" s="8">
        <v>0</v>
      </c>
    </row>
    <row r="68" spans="1:7" x14ac:dyDescent="0.25">
      <c r="A68" s="77"/>
      <c r="B68" s="5">
        <v>85230</v>
      </c>
      <c r="C68" s="13"/>
      <c r="D68" s="29" t="s">
        <v>58</v>
      </c>
      <c r="E68" s="7">
        <f>E69</f>
        <v>100000</v>
      </c>
      <c r="F68" s="7">
        <f t="shared" ref="F68:G70" si="19">F69</f>
        <v>100000</v>
      </c>
      <c r="G68" s="7">
        <f t="shared" si="19"/>
        <v>0</v>
      </c>
    </row>
    <row r="69" spans="1:7" ht="45" x14ac:dyDescent="0.25">
      <c r="A69" s="77"/>
      <c r="B69" s="5"/>
      <c r="C69" s="13">
        <v>2030</v>
      </c>
      <c r="D69" s="30" t="s">
        <v>45</v>
      </c>
      <c r="E69" s="7">
        <v>100000</v>
      </c>
      <c r="F69" s="7">
        <v>100000</v>
      </c>
      <c r="G69" s="8">
        <v>0</v>
      </c>
    </row>
    <row r="70" spans="1:7" x14ac:dyDescent="0.25">
      <c r="A70" s="77"/>
      <c r="B70" s="46">
        <v>85228</v>
      </c>
      <c r="C70" s="48"/>
      <c r="D70" s="29" t="s">
        <v>88</v>
      </c>
      <c r="E70" s="7">
        <f>E71</f>
        <v>5000</v>
      </c>
      <c r="F70" s="7">
        <f t="shared" si="19"/>
        <v>5000</v>
      </c>
      <c r="G70" s="7">
        <f t="shared" si="19"/>
        <v>0</v>
      </c>
    </row>
    <row r="71" spans="1:7" x14ac:dyDescent="0.25">
      <c r="A71" s="78"/>
      <c r="B71" s="46"/>
      <c r="C71" s="14" t="s">
        <v>17</v>
      </c>
      <c r="D71" s="30" t="s">
        <v>18</v>
      </c>
      <c r="E71" s="7">
        <v>5000</v>
      </c>
      <c r="F71" s="7">
        <v>5000</v>
      </c>
      <c r="G71" s="8">
        <v>0</v>
      </c>
    </row>
    <row r="72" spans="1:7" ht="33.75" customHeight="1" x14ac:dyDescent="0.25">
      <c r="A72" s="42">
        <v>855</v>
      </c>
      <c r="B72" s="59"/>
      <c r="C72" s="58"/>
      <c r="D72" s="22" t="s">
        <v>61</v>
      </c>
      <c r="E72" s="23">
        <f>E73+E75+E77+E79</f>
        <v>3952000</v>
      </c>
      <c r="F72" s="23">
        <f t="shared" ref="F72:G72" si="20">F73+F75+F77+F79</f>
        <v>3952000</v>
      </c>
      <c r="G72" s="23">
        <f t="shared" si="20"/>
        <v>0</v>
      </c>
    </row>
    <row r="73" spans="1:7" x14ac:dyDescent="0.25">
      <c r="A73" s="69"/>
      <c r="B73" s="44">
        <v>85501</v>
      </c>
      <c r="C73" s="44"/>
      <c r="D73" s="29" t="s">
        <v>62</v>
      </c>
      <c r="E73" s="7">
        <f>E74</f>
        <v>2686000</v>
      </c>
      <c r="F73" s="7">
        <f t="shared" ref="F73:G73" si="21">F74</f>
        <v>2686000</v>
      </c>
      <c r="G73" s="7">
        <f t="shared" si="21"/>
        <v>0</v>
      </c>
    </row>
    <row r="74" spans="1:7" ht="75" x14ac:dyDescent="0.25">
      <c r="A74" s="70"/>
      <c r="B74" s="44"/>
      <c r="C74" s="14" t="s">
        <v>59</v>
      </c>
      <c r="D74" s="29" t="s">
        <v>63</v>
      </c>
      <c r="E74" s="7">
        <v>2686000</v>
      </c>
      <c r="F74" s="7">
        <v>2686000</v>
      </c>
      <c r="G74" s="8">
        <v>0</v>
      </c>
    </row>
    <row r="75" spans="1:7" ht="30" x14ac:dyDescent="0.25">
      <c r="A75" s="70"/>
      <c r="B75" s="44">
        <v>85502</v>
      </c>
      <c r="C75" s="44"/>
      <c r="D75" s="29" t="s">
        <v>64</v>
      </c>
      <c r="E75" s="7">
        <f>E76</f>
        <v>1147000</v>
      </c>
      <c r="F75" s="7">
        <f t="shared" ref="F75:G75" si="22">F76</f>
        <v>1147000</v>
      </c>
      <c r="G75" s="7">
        <f t="shared" si="22"/>
        <v>0</v>
      </c>
    </row>
    <row r="76" spans="1:7" ht="60" x14ac:dyDescent="0.25">
      <c r="A76" s="70"/>
      <c r="B76" s="44"/>
      <c r="C76" s="14" t="s">
        <v>60</v>
      </c>
      <c r="D76" s="29" t="s">
        <v>15</v>
      </c>
      <c r="E76" s="7">
        <v>1147000</v>
      </c>
      <c r="F76" s="7">
        <v>1147000</v>
      </c>
      <c r="G76" s="8">
        <v>0</v>
      </c>
    </row>
    <row r="77" spans="1:7" x14ac:dyDescent="0.25">
      <c r="A77" s="70"/>
      <c r="B77" s="47">
        <v>85504</v>
      </c>
      <c r="C77" s="47"/>
      <c r="D77" s="29" t="s">
        <v>72</v>
      </c>
      <c r="E77" s="7">
        <f>E78</f>
        <v>105000</v>
      </c>
      <c r="F77" s="7">
        <f t="shared" ref="F77" si="23">F78</f>
        <v>105000</v>
      </c>
      <c r="G77" s="7">
        <f t="shared" ref="G77" si="24">G78</f>
        <v>0</v>
      </c>
    </row>
    <row r="78" spans="1:7" ht="60" x14ac:dyDescent="0.25">
      <c r="A78" s="70"/>
      <c r="B78" s="47"/>
      <c r="C78" s="14" t="s">
        <v>60</v>
      </c>
      <c r="D78" s="29" t="s">
        <v>15</v>
      </c>
      <c r="E78" s="7">
        <v>105000</v>
      </c>
      <c r="F78" s="7">
        <v>105000</v>
      </c>
      <c r="G78" s="8">
        <v>0</v>
      </c>
    </row>
    <row r="79" spans="1:7" ht="43.5" customHeight="1" x14ac:dyDescent="0.25">
      <c r="A79" s="70"/>
      <c r="B79" s="47">
        <v>85513</v>
      </c>
      <c r="C79" s="47"/>
      <c r="D79" s="29" t="s">
        <v>44</v>
      </c>
      <c r="E79" s="7">
        <f>E80</f>
        <v>14000</v>
      </c>
      <c r="F79" s="7">
        <f t="shared" ref="F79" si="25">F80</f>
        <v>14000</v>
      </c>
      <c r="G79" s="7">
        <f t="shared" ref="G79" si="26">G80</f>
        <v>0</v>
      </c>
    </row>
    <row r="80" spans="1:7" ht="60" x14ac:dyDescent="0.25">
      <c r="A80" s="71"/>
      <c r="B80" s="47"/>
      <c r="C80" s="14" t="s">
        <v>60</v>
      </c>
      <c r="D80" s="29" t="s">
        <v>15</v>
      </c>
      <c r="E80" s="7">
        <v>14000</v>
      </c>
      <c r="F80" s="7">
        <v>14000</v>
      </c>
      <c r="G80" s="8">
        <v>0</v>
      </c>
    </row>
    <row r="81" spans="1:7" ht="31.5" customHeight="1" x14ac:dyDescent="0.25">
      <c r="A81" s="42">
        <v>900</v>
      </c>
      <c r="B81" s="57"/>
      <c r="C81" s="58"/>
      <c r="D81" s="22" t="s">
        <v>52</v>
      </c>
      <c r="E81" s="23">
        <f>E82+E86</f>
        <v>431500</v>
      </c>
      <c r="F81" s="23">
        <f t="shared" ref="F81:G81" si="27">F82+F86</f>
        <v>431500</v>
      </c>
      <c r="G81" s="23">
        <f t="shared" si="27"/>
        <v>0</v>
      </c>
    </row>
    <row r="82" spans="1:7" x14ac:dyDescent="0.25">
      <c r="A82" s="69"/>
      <c r="B82" s="43">
        <v>90002</v>
      </c>
      <c r="C82" s="6"/>
      <c r="D82" s="29" t="s">
        <v>89</v>
      </c>
      <c r="E82" s="7">
        <f>SUM(E83:E84)</f>
        <v>430000</v>
      </c>
      <c r="F82" s="7">
        <f>SUM(F83:F84)</f>
        <v>430000</v>
      </c>
      <c r="G82" s="7">
        <f t="shared" ref="G82" si="28">G83</f>
        <v>0</v>
      </c>
    </row>
    <row r="83" spans="1:7" ht="60" x14ac:dyDescent="0.25">
      <c r="A83" s="70"/>
      <c r="B83" s="39"/>
      <c r="C83" s="14" t="s">
        <v>35</v>
      </c>
      <c r="D83" s="29" t="s">
        <v>90</v>
      </c>
      <c r="E83" s="7">
        <v>429000</v>
      </c>
      <c r="F83" s="7">
        <v>429000</v>
      </c>
      <c r="G83" s="8">
        <v>0</v>
      </c>
    </row>
    <row r="84" spans="1:7" ht="45" x14ac:dyDescent="0.25">
      <c r="A84" s="70"/>
      <c r="B84" s="49">
        <v>90019</v>
      </c>
      <c r="C84" s="14"/>
      <c r="D84" s="29" t="s">
        <v>92</v>
      </c>
      <c r="E84" s="7">
        <f>E85</f>
        <v>1000</v>
      </c>
      <c r="F84" s="7">
        <f>F85</f>
        <v>1000</v>
      </c>
      <c r="G84" s="8">
        <v>0</v>
      </c>
    </row>
    <row r="85" spans="1:7" x14ac:dyDescent="0.25">
      <c r="A85" s="70"/>
      <c r="B85" s="46"/>
      <c r="C85" s="14" t="s">
        <v>91</v>
      </c>
      <c r="D85" s="29"/>
      <c r="E85" s="7">
        <v>1000</v>
      </c>
      <c r="F85" s="7">
        <v>1000</v>
      </c>
      <c r="G85" s="8">
        <v>0</v>
      </c>
    </row>
    <row r="86" spans="1:7" ht="30" x14ac:dyDescent="0.25">
      <c r="A86" s="70"/>
      <c r="B86" s="47">
        <v>90026</v>
      </c>
      <c r="C86" s="14"/>
      <c r="D86" s="29" t="s">
        <v>74</v>
      </c>
      <c r="E86" s="7">
        <f>SUM(E87:E88)</f>
        <v>1500</v>
      </c>
      <c r="F86" s="7">
        <f t="shared" ref="F86:G86" si="29">SUM(F87:F88)</f>
        <v>1500</v>
      </c>
      <c r="G86" s="7">
        <f t="shared" si="29"/>
        <v>0</v>
      </c>
    </row>
    <row r="87" spans="1:7" ht="43.5" customHeight="1" x14ac:dyDescent="0.25">
      <c r="A87" s="70"/>
      <c r="B87" s="72"/>
      <c r="C87" s="14" t="s">
        <v>73</v>
      </c>
      <c r="D87" s="29" t="s">
        <v>75</v>
      </c>
      <c r="E87" s="7">
        <v>500</v>
      </c>
      <c r="F87" s="7">
        <v>500</v>
      </c>
      <c r="G87" s="8">
        <v>0</v>
      </c>
    </row>
    <row r="88" spans="1:7" x14ac:dyDescent="0.25">
      <c r="A88" s="71"/>
      <c r="B88" s="73"/>
      <c r="C88" s="14" t="s">
        <v>70</v>
      </c>
      <c r="D88" s="29" t="s">
        <v>71</v>
      </c>
      <c r="E88" s="7">
        <v>1000</v>
      </c>
      <c r="F88" s="7">
        <v>1000</v>
      </c>
      <c r="G88" s="8">
        <v>0</v>
      </c>
    </row>
    <row r="89" spans="1:7" ht="29.25" customHeight="1" x14ac:dyDescent="0.25">
      <c r="A89" s="61" t="s">
        <v>6</v>
      </c>
      <c r="B89" s="61"/>
      <c r="C89" s="61"/>
      <c r="D89" s="61"/>
      <c r="E89" s="26">
        <f>E7+E10+E13+E20+E25+E28+E31+E51+E58+E72+E81+E17</f>
        <v>13224750</v>
      </c>
      <c r="F89" s="26">
        <f t="shared" ref="F89:G89" si="30">F7+F10+F13+F20+F25+F28+F31+F51+F58+F72+F81+F17</f>
        <v>13006050</v>
      </c>
      <c r="G89" s="26">
        <f t="shared" si="30"/>
        <v>218700</v>
      </c>
    </row>
    <row r="90" spans="1:7" x14ac:dyDescent="0.25">
      <c r="E90" s="10"/>
      <c r="F90" s="10"/>
      <c r="G90" s="10"/>
    </row>
    <row r="91" spans="1:7" x14ac:dyDescent="0.25">
      <c r="E91" s="10"/>
      <c r="F91" s="11"/>
      <c r="G91" s="10"/>
    </row>
    <row r="92" spans="1:7" x14ac:dyDescent="0.25">
      <c r="E92" s="10"/>
      <c r="F92" s="10"/>
      <c r="G92" s="10"/>
    </row>
    <row r="93" spans="1:7" x14ac:dyDescent="0.25">
      <c r="E93" s="10"/>
      <c r="F93" s="10"/>
      <c r="G93" s="10"/>
    </row>
    <row r="94" spans="1:7" x14ac:dyDescent="0.25">
      <c r="E94" s="10"/>
      <c r="F94" s="10"/>
      <c r="G94" s="10"/>
    </row>
  </sheetData>
  <mergeCells count="37">
    <mergeCell ref="B28:C28"/>
    <mergeCell ref="A29:A30"/>
    <mergeCell ref="B31:C31"/>
    <mergeCell ref="B33:B36"/>
    <mergeCell ref="B72:C72"/>
    <mergeCell ref="B46:B48"/>
    <mergeCell ref="A52:A57"/>
    <mergeCell ref="B66:B67"/>
    <mergeCell ref="A59:A71"/>
    <mergeCell ref="A89:D89"/>
    <mergeCell ref="B51:C51"/>
    <mergeCell ref="B58:C58"/>
    <mergeCell ref="B38:B44"/>
    <mergeCell ref="A32:A50"/>
    <mergeCell ref="A73:A80"/>
    <mergeCell ref="A82:A88"/>
    <mergeCell ref="B87:B88"/>
    <mergeCell ref="B81:C81"/>
    <mergeCell ref="A2:G2"/>
    <mergeCell ref="A4:A5"/>
    <mergeCell ref="B4:B5"/>
    <mergeCell ref="C4:C5"/>
    <mergeCell ref="D4:D5"/>
    <mergeCell ref="E4:E5"/>
    <mergeCell ref="F4:G4"/>
    <mergeCell ref="A21:A22"/>
    <mergeCell ref="A26:A27"/>
    <mergeCell ref="A8:A9"/>
    <mergeCell ref="B13:C13"/>
    <mergeCell ref="B7:C7"/>
    <mergeCell ref="B10:C10"/>
    <mergeCell ref="A11:A12"/>
    <mergeCell ref="B20:C20"/>
    <mergeCell ref="A23:A24"/>
    <mergeCell ref="B25:C25"/>
    <mergeCell ref="B17:C17"/>
    <mergeCell ref="A18:A19"/>
  </mergeCells>
  <pageMargins left="0.11811023622047245" right="0.11811023622047245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MNiescieronek</dc:creator>
  <cp:lastModifiedBy>Wioleta Niburska</cp:lastModifiedBy>
  <cp:lastPrinted>2020-11-16T10:14:43Z</cp:lastPrinted>
  <dcterms:created xsi:type="dcterms:W3CDTF">2013-11-14T06:12:51Z</dcterms:created>
  <dcterms:modified xsi:type="dcterms:W3CDTF">2021-01-22T12:38:26Z</dcterms:modified>
</cp:coreProperties>
</file>